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465" windowWidth="20730" windowHeight="11760" tabRatio="500"/>
  </bookViews>
  <sheets>
    <sheet name="Лист1" sheetId="1" r:id="rId1"/>
  </sheets>
  <definedNames>
    <definedName name="_xlnm._FilterDatabase" localSheetId="0" hidden="1">Лист1!$A$10:$F$73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1" l="1"/>
  <c r="F27" i="1"/>
  <c r="F26" i="1"/>
  <c r="F57" i="1"/>
  <c r="F47" i="1"/>
  <c r="F48" i="1"/>
  <c r="F49" i="1"/>
  <c r="F50" i="1"/>
  <c r="F51" i="1"/>
  <c r="F52" i="1"/>
  <c r="F53" i="1"/>
  <c r="F13" i="1"/>
  <c r="F14" i="1"/>
  <c r="F17" i="1"/>
  <c r="F18" i="1"/>
  <c r="F19" i="1"/>
  <c r="F22" i="1"/>
  <c r="F25" i="1"/>
  <c r="F31" i="1"/>
  <c r="F33" i="1"/>
  <c r="F36" i="1"/>
  <c r="F37" i="1"/>
  <c r="F38" i="1"/>
  <c r="F39" i="1"/>
  <c r="F40" i="1"/>
  <c r="F41" i="1"/>
  <c r="F42" i="1"/>
  <c r="F43" i="1"/>
  <c r="F64" i="1"/>
  <c r="F65" i="1"/>
  <c r="F66" i="1"/>
  <c r="F67" i="1"/>
  <c r="F68" i="1"/>
  <c r="F69" i="1"/>
  <c r="F70" i="1" l="1"/>
  <c r="F54" i="1"/>
  <c r="F58" i="1"/>
  <c r="F44" i="1"/>
  <c r="F60" i="1" l="1"/>
  <c r="F62" i="1" s="1"/>
  <c r="F71" i="1" s="1"/>
  <c r="F73" i="1" s="1"/>
</calcChain>
</file>

<file path=xl/sharedStrings.xml><?xml version="1.0" encoding="utf-8"?>
<sst xmlns="http://schemas.openxmlformats.org/spreadsheetml/2006/main" count="106" uniqueCount="96">
  <si>
    <t>Опис</t>
  </si>
  <si>
    <t>№</t>
  </si>
  <si>
    <t>Назва</t>
  </si>
  <si>
    <t>Сума</t>
  </si>
  <si>
    <t>ціна грн</t>
  </si>
  <si>
    <t>Сума грн</t>
  </si>
  <si>
    <t>P.A.</t>
  </si>
  <si>
    <t>F.O.H</t>
  </si>
  <si>
    <t>Monitor</t>
  </si>
  <si>
    <t>Di-Box</t>
  </si>
  <si>
    <t>Microphone</t>
  </si>
  <si>
    <t>L-acoustic MTD115</t>
  </si>
  <si>
    <t>ЗАГАЛЬНА ВАРТІСТЬ</t>
  </si>
  <si>
    <t>ДО ОПЛАТИ</t>
  </si>
  <si>
    <t>ПП  "ВЕСТ САУНД"</t>
  </si>
  <si>
    <t>BACK LINE</t>
  </si>
  <si>
    <t xml:space="preserve">ВАРТІСТЬ </t>
  </si>
  <si>
    <t>Комбопідсилювач гітарний</t>
  </si>
  <si>
    <t>Басовий кабінет</t>
  </si>
  <si>
    <t>AMPEG SVT4 Pro</t>
  </si>
  <si>
    <t>Прожектор світлодіодний</t>
  </si>
  <si>
    <t>Мікшерний пульт цифровий</t>
  </si>
  <si>
    <t>"Sub" лінійного масиву</t>
  </si>
  <si>
    <t>"Top" лінійного масиву</t>
  </si>
  <si>
    <t>вул. Збоїща , 4</t>
  </si>
  <si>
    <t>ел.адреса Dzupyn@gmail.com</t>
  </si>
  <si>
    <t>www.westsound.com.ua</t>
  </si>
  <si>
    <t>Басова голова</t>
  </si>
  <si>
    <t>Робота звукового підрозділу</t>
  </si>
  <si>
    <t>Робота світлового підрозділу</t>
  </si>
  <si>
    <t>готівка</t>
  </si>
  <si>
    <t>безготівка</t>
  </si>
  <si>
    <t xml:space="preserve">Транспорт </t>
  </si>
  <si>
    <t>вантажний</t>
  </si>
  <si>
    <t>ДОДАТКОВІ  ВИТРАТИ</t>
  </si>
  <si>
    <t>світлорежисер і технік по світлу</t>
  </si>
  <si>
    <t xml:space="preserve">К-сть, шт. </t>
  </si>
  <si>
    <t xml:space="preserve">ЗВУКОВЕ ЗАБЕЗПЕЧЕННЯ </t>
  </si>
  <si>
    <t xml:space="preserve">СВІТЛОВЕ ЗАБЕЗПЕЧЕННЯ </t>
  </si>
  <si>
    <t>Рухома голова динамічна</t>
  </si>
  <si>
    <t>Рухома голова заливка</t>
  </si>
  <si>
    <t>Пушка слідження театральна</t>
  </si>
  <si>
    <t>Радіосистема безпровідна</t>
  </si>
  <si>
    <t>Перетворювач сигналу</t>
  </si>
  <si>
    <t>79037,  м. Львів</t>
  </si>
  <si>
    <t>Конт.тел. +380672756545</t>
  </si>
  <si>
    <t xml:space="preserve">ТЕХНІЧНА ПРОПОЗИЦІЯ </t>
  </si>
  <si>
    <t>Wireless Shure Beta 58  ручний</t>
  </si>
  <si>
    <t xml:space="preserve">Барабанна установка </t>
  </si>
  <si>
    <t>звукорежисер , стейджмени</t>
  </si>
  <si>
    <t>Powersoft K8</t>
  </si>
  <si>
    <t>Powersoft K6</t>
  </si>
  <si>
    <t>Цифровий підсилювач сигналу</t>
  </si>
  <si>
    <t>Magnet SUB 200</t>
  </si>
  <si>
    <t>DW Collector</t>
  </si>
  <si>
    <t>Fender Twin Amp</t>
  </si>
  <si>
    <t>Монітори звукові сценічні</t>
  </si>
  <si>
    <t>Shure beta 52</t>
  </si>
  <si>
    <t>Shure SM58</t>
  </si>
  <si>
    <t>Shure SM57</t>
  </si>
  <si>
    <t>Sennheiser E906</t>
  </si>
  <si>
    <t>Sennheiser E904</t>
  </si>
  <si>
    <t>Shure SM81</t>
  </si>
  <si>
    <t>Шнуровий мікрофон інструмент.</t>
  </si>
  <si>
    <t>Шнуровий мікрофон вокальний</t>
  </si>
  <si>
    <t>Antari Z-1500</t>
  </si>
  <si>
    <t>Генератор диму</t>
  </si>
  <si>
    <t>Бліндер</t>
  </si>
  <si>
    <t>8x6x8</t>
  </si>
  <si>
    <t xml:space="preserve">Сценічний комплекс </t>
  </si>
  <si>
    <t>пасажирський</t>
  </si>
  <si>
    <t>Powersoft K3</t>
  </si>
  <si>
    <t xml:space="preserve">СЦЕНІЧНИЙ КОМПЛЕКС </t>
  </si>
  <si>
    <t xml:space="preserve">Добові </t>
  </si>
  <si>
    <t xml:space="preserve">Харчування персоналу </t>
  </si>
  <si>
    <t>Проживання персоналу</t>
  </si>
  <si>
    <t xml:space="preserve">Готель , приватний сектор </t>
  </si>
  <si>
    <t>ВАРТІСТЬ ЗІ ЗНИЖКОЮ</t>
  </si>
  <si>
    <r>
      <t>С</t>
    </r>
    <r>
      <rPr>
        <b/>
        <sz val="14"/>
        <color theme="1"/>
        <rFont val="Calibri (Body)_x0000_"/>
      </rPr>
      <t>ума</t>
    </r>
  </si>
  <si>
    <t>плюс 10%</t>
  </si>
  <si>
    <t>Amplifier</t>
  </si>
  <si>
    <t>Beem Spot Moving head light, BS 350 17R</t>
  </si>
  <si>
    <t>HALO LED PAR 64 18Q4</t>
  </si>
  <si>
    <t>F15R Following Spot Light (Lamp 330W </t>
  </si>
  <si>
    <t>2 Eyes Led Blinder Light (2x100w cob 2in1)</t>
  </si>
  <si>
    <t>Truss TAFT-30x30</t>
  </si>
  <si>
    <t xml:space="preserve">Led Wash Silver Star,  CYAN 12000XE  MK3 </t>
  </si>
  <si>
    <t xml:space="preserve">Ферми світлові 30х30 </t>
  </si>
  <si>
    <t>Shure beta 91</t>
  </si>
  <si>
    <t>AMPEG SVT 410</t>
  </si>
  <si>
    <t>В.ВОЛИНСЬКИЙ</t>
  </si>
  <si>
    <t>30 липня 2019р.</t>
  </si>
  <si>
    <t>Magnet Wave 10</t>
  </si>
  <si>
    <t>Allan&amp;Heath DILIVE S 7000</t>
  </si>
  <si>
    <t>№ 158</t>
  </si>
  <si>
    <t>знижка -30%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</si>
</sst>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2"/>
      <color theme="1"/>
      <name val="Calibri"/>
      <family val="2"/>
      <scheme val="minor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sz val="14"/>
      <color indexed="10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2"/>
      <color indexed="8"/>
      <name val="Calibri (Body)"/>
    </font>
    <font>
      <b/>
      <sz val="18"/>
      <color indexed="8"/>
      <name val="Calibri"/>
      <family val="2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b/>
      <sz val="12"/>
      <color indexed="10"/>
      <name val="Calibri"/>
      <family val="2"/>
      <charset val="204"/>
    </font>
    <font>
      <b/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indexed="8"/>
      <name val="Calibri"/>
      <family val="2"/>
      <charset val="204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FF0000"/>
      <name val="Calibri"/>
      <family val="2"/>
      <charset val="204"/>
    </font>
    <font>
      <b/>
      <sz val="14"/>
      <color theme="1"/>
      <name val="Calibri (Body)_x0000_"/>
    </font>
    <font>
      <b/>
      <sz val="14"/>
      <color indexed="8"/>
      <name val="Calibri"/>
      <family val="2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rgb="FFFF0000"/>
      <name val="Calibri"/>
      <family val="2"/>
      <charset val="204"/>
    </font>
    <font>
      <b/>
      <sz val="16"/>
      <color indexed="8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2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 applyFill="1"/>
    <xf numFmtId="0" fontId="3" fillId="0" borderId="0" xfId="0" applyFont="1" applyFill="1"/>
    <xf numFmtId="0" fontId="0" fillId="0" borderId="0" xfId="0" applyNumberFormat="1" applyFill="1"/>
    <xf numFmtId="0" fontId="3" fillId="0" borderId="0" xfId="0" applyNumberFormat="1" applyFont="1" applyFill="1"/>
    <xf numFmtId="0" fontId="2" fillId="0" borderId="0" xfId="0" applyFont="1" applyFill="1"/>
    <xf numFmtId="0" fontId="6" fillId="0" borderId="0" xfId="0" applyFont="1"/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9" fillId="0" borderId="0" xfId="0" applyFont="1"/>
    <xf numFmtId="0" fontId="8" fillId="0" borderId="0" xfId="0" applyFont="1" applyFill="1"/>
    <xf numFmtId="0" fontId="9" fillId="0" borderId="0" xfId="0" applyFont="1" applyFill="1"/>
    <xf numFmtId="0" fontId="15" fillId="0" borderId="0" xfId="0" applyFont="1" applyFill="1"/>
    <xf numFmtId="0" fontId="0" fillId="2" borderId="0" xfId="0" applyFill="1"/>
    <xf numFmtId="0" fontId="12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4" fillId="0" borderId="0" xfId="11"/>
    <xf numFmtId="0" fontId="12" fillId="0" borderId="0" xfId="0" applyFont="1"/>
    <xf numFmtId="0" fontId="7" fillId="2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Fill="1"/>
    <xf numFmtId="0" fontId="16" fillId="0" borderId="0" xfId="0" applyFont="1" applyFill="1" applyAlignment="1">
      <alignment horizontal="center" vertical="center"/>
    </xf>
    <xf numFmtId="0" fontId="0" fillId="0" borderId="0" xfId="0" applyFont="1" applyFill="1"/>
    <xf numFmtId="9" fontId="18" fillId="0" borderId="0" xfId="0" applyNumberFormat="1" applyFont="1" applyAlignment="1">
      <alignment horizontal="center"/>
    </xf>
    <xf numFmtId="0" fontId="19" fillId="0" borderId="0" xfId="0" applyNumberFormat="1" applyFont="1" applyFill="1"/>
    <xf numFmtId="0" fontId="20" fillId="0" borderId="0" xfId="0" applyNumberFormat="1" applyFont="1" applyFill="1"/>
    <xf numFmtId="0" fontId="0" fillId="3" borderId="0" xfId="0" applyFill="1"/>
    <xf numFmtId="0" fontId="0" fillId="3" borderId="0" xfId="0" applyFill="1" applyAlignment="1">
      <alignment horizontal="center" vertical="center"/>
    </xf>
    <xf numFmtId="0" fontId="7" fillId="3" borderId="0" xfId="0" applyFont="1" applyFill="1"/>
    <xf numFmtId="0" fontId="12" fillId="3" borderId="0" xfId="0" applyFont="1" applyFill="1" applyAlignment="1">
      <alignment horizontal="center"/>
    </xf>
    <xf numFmtId="0" fontId="5" fillId="3" borderId="0" xfId="0" applyNumberFormat="1" applyFont="1" applyFill="1"/>
    <xf numFmtId="0" fontId="0" fillId="4" borderId="0" xfId="0" applyFill="1" applyAlignment="1">
      <alignment horizontal="center" vertical="center"/>
    </xf>
    <xf numFmtId="0" fontId="0" fillId="4" borderId="0" xfId="0" applyFill="1"/>
    <xf numFmtId="0" fontId="3" fillId="4" borderId="0" xfId="0" applyNumberFormat="1" applyFont="1" applyFill="1"/>
    <xf numFmtId="0" fontId="15" fillId="4" borderId="0" xfId="0" applyFont="1" applyFill="1"/>
    <xf numFmtId="0" fontId="15" fillId="4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4" borderId="0" xfId="0" applyFont="1" applyFill="1" applyAlignment="1">
      <alignment horizontal="right"/>
    </xf>
    <xf numFmtId="0" fontId="15" fillId="4" borderId="0" xfId="0" applyNumberFormat="1" applyFont="1" applyFill="1"/>
    <xf numFmtId="0" fontId="22" fillId="0" borderId="0" xfId="0" applyFont="1"/>
    <xf numFmtId="0" fontId="0" fillId="5" borderId="0" xfId="0" applyFill="1" applyAlignment="1">
      <alignment horizontal="center" vertical="center"/>
    </xf>
    <xf numFmtId="0" fontId="0" fillId="5" borderId="0" xfId="0" applyFill="1"/>
    <xf numFmtId="0" fontId="3" fillId="5" borderId="0" xfId="0" applyNumberFormat="1" applyFont="1" applyFill="1"/>
    <xf numFmtId="0" fontId="23" fillId="0" borderId="0" xfId="0" applyFont="1" applyFill="1" applyAlignment="1">
      <alignment horizontal="center" vertical="center"/>
    </xf>
    <xf numFmtId="0" fontId="23" fillId="3" borderId="0" xfId="0" applyFont="1" applyFill="1"/>
    <xf numFmtId="0" fontId="23" fillId="3" borderId="0" xfId="0" applyFont="1" applyFill="1" applyAlignment="1">
      <alignment horizontal="center" vertical="center"/>
    </xf>
    <xf numFmtId="0" fontId="24" fillId="3" borderId="0" xfId="0" applyFont="1" applyFill="1"/>
    <xf numFmtId="0" fontId="25" fillId="3" borderId="0" xfId="0" applyFont="1" applyFill="1" applyAlignment="1">
      <alignment horizontal="center"/>
    </xf>
    <xf numFmtId="0" fontId="26" fillId="3" borderId="0" xfId="0" applyNumberFormat="1" applyFont="1" applyFill="1"/>
    <xf numFmtId="0" fontId="27" fillId="0" borderId="0" xfId="0" applyFont="1" applyFill="1" applyAlignment="1">
      <alignment horizontal="center"/>
    </xf>
    <xf numFmtId="0" fontId="15" fillId="5" borderId="0" xfId="0" applyFont="1" applyFill="1" applyAlignment="1">
      <alignment horizontal="right"/>
    </xf>
    <xf numFmtId="0" fontId="2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0" fillId="0" borderId="0" xfId="0" applyFont="1"/>
    <xf numFmtId="0" fontId="0" fillId="6" borderId="0" xfId="0" applyFill="1" applyAlignment="1">
      <alignment horizontal="center" vertical="center"/>
    </xf>
    <xf numFmtId="0" fontId="0" fillId="6" borderId="0" xfId="0" applyFill="1"/>
    <xf numFmtId="0" fontId="16" fillId="6" borderId="0" xfId="0" applyFont="1" applyFill="1"/>
    <xf numFmtId="0" fontId="4" fillId="6" borderId="0" xfId="0" applyFont="1" applyFill="1"/>
    <xf numFmtId="0" fontId="3" fillId="6" borderId="0" xfId="0" applyNumberFormat="1" applyFont="1" applyFill="1"/>
    <xf numFmtId="0" fontId="5" fillId="6" borderId="0" xfId="0" applyFont="1" applyFill="1"/>
    <xf numFmtId="0" fontId="11" fillId="6" borderId="0" xfId="0" applyFont="1" applyFill="1"/>
    <xf numFmtId="0" fontId="1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</cellXfs>
  <cellStyles count="12"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1" builtinId="8"/>
    <cellStyle name="Обычный" xfId="0" builtinId="0"/>
    <cellStyle name="Открывавшаяся гиперссылка" xfId="1" builtinId="9" hidden="1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</cellStyles>
  <dxfs count="8">
    <dxf>
      <numFmt numFmtId="0" formatCode="General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171621</xdr:colOff>
      <xdr:row>0</xdr:row>
      <xdr:rowOff>205945</xdr:rowOff>
    </xdr:from>
    <xdr:to>
      <xdr:col>1</xdr:col>
      <xdr:colOff>2070900</xdr:colOff>
      <xdr:row>6</xdr:row>
      <xdr:rowOff>44392</xdr:rowOff>
    </xdr:to>
    <xdr:pic>
      <xdr:nvPicPr>
        <xdr:cNvPr id="2" name="Picture 26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0810" y="205945"/>
          <a:ext cx="1899279" cy="10741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2" name="Таблица2" displayName="Таблица2" ref="A10:F73" totalsRowShown="0" headerRowDxfId="7" dataDxfId="6">
  <autoFilter ref="A10:F73"/>
  <tableColumns count="6">
    <tableColumn id="1" name="№" dataDxfId="5"/>
    <tableColumn id="2" name="Назва" dataDxfId="4"/>
    <tableColumn id="3" name="К-сть, шт. " dataDxfId="3"/>
    <tableColumn id="4" name="Опис" dataDxfId="2"/>
    <tableColumn id="5" name="ціна грн" dataDxfId="1"/>
    <tableColumn id="6" name="Сума грн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estsound.com.ua/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73"/>
  <sheetViews>
    <sheetView tabSelected="1" zoomScale="111" zoomScaleNormal="111" workbookViewId="0">
      <selection activeCell="F9" sqref="F9"/>
    </sheetView>
  </sheetViews>
  <sheetFormatPr defaultColWidth="11" defaultRowHeight="15.75"/>
  <cols>
    <col min="1" max="1" width="7.125" customWidth="1"/>
    <col min="2" max="2" width="29.5" customWidth="1"/>
    <col min="3" max="3" width="14.625" customWidth="1"/>
    <col min="4" max="4" width="31.125" customWidth="1"/>
    <col min="5" max="5" width="14.125" customWidth="1"/>
    <col min="6" max="6" width="13.625" customWidth="1"/>
  </cols>
  <sheetData>
    <row r="2" spans="1:6">
      <c r="C2" s="18" t="s">
        <v>44</v>
      </c>
    </row>
    <row r="3" spans="1:6">
      <c r="C3" s="18" t="s">
        <v>24</v>
      </c>
    </row>
    <row r="4" spans="1:6">
      <c r="C4" s="18" t="s">
        <v>25</v>
      </c>
    </row>
    <row r="5" spans="1:6">
      <c r="C5" s="17" t="s">
        <v>26</v>
      </c>
    </row>
    <row r="6" spans="1:6">
      <c r="C6" s="18" t="s">
        <v>45</v>
      </c>
    </row>
    <row r="8" spans="1:6" ht="23.25">
      <c r="A8" s="13"/>
      <c r="B8" s="19" t="s">
        <v>46</v>
      </c>
      <c r="C8" s="14" t="s">
        <v>94</v>
      </c>
      <c r="D8" s="15" t="s">
        <v>14</v>
      </c>
      <c r="E8" s="13"/>
      <c r="F8" s="13"/>
    </row>
    <row r="9" spans="1:6" ht="21">
      <c r="B9" s="65" t="s">
        <v>90</v>
      </c>
      <c r="D9" s="66" t="s">
        <v>91</v>
      </c>
    </row>
    <row r="10" spans="1:6" ht="18.75">
      <c r="A10" s="7" t="s">
        <v>1</v>
      </c>
      <c r="B10" s="8" t="s">
        <v>2</v>
      </c>
      <c r="C10" s="16" t="s">
        <v>36</v>
      </c>
      <c r="D10" s="7" t="s">
        <v>0</v>
      </c>
      <c r="E10" s="7" t="s">
        <v>4</v>
      </c>
      <c r="F10" s="7" t="s">
        <v>5</v>
      </c>
    </row>
    <row r="11" spans="1:6" ht="21">
      <c r="A11" s="20"/>
      <c r="B11" s="56" t="s">
        <v>37</v>
      </c>
      <c r="C11" s="22"/>
      <c r="D11" s="7"/>
      <c r="E11" s="7"/>
      <c r="F11" s="7"/>
    </row>
    <row r="12" spans="1:6" ht="18.75">
      <c r="A12" s="21"/>
      <c r="B12" s="2" t="s">
        <v>6</v>
      </c>
      <c r="C12" s="21"/>
      <c r="D12" s="1"/>
      <c r="E12" s="1"/>
      <c r="F12" s="1"/>
    </row>
    <row r="13" spans="1:6">
      <c r="A13" s="21">
        <v>1</v>
      </c>
      <c r="B13" s="9" t="s">
        <v>92</v>
      </c>
      <c r="C13" s="23">
        <v>16</v>
      </c>
      <c r="D13" t="s">
        <v>23</v>
      </c>
      <c r="E13" s="1">
        <v>400</v>
      </c>
      <c r="F13" s="1">
        <f>Таблица2[[#This Row],[К-сть, шт. ]]*Таблица2[[#This Row],[ціна грн]]</f>
        <v>6400</v>
      </c>
    </row>
    <row r="14" spans="1:6" ht="18" customHeight="1">
      <c r="A14" s="21">
        <v>2</v>
      </c>
      <c r="B14" t="s">
        <v>53</v>
      </c>
      <c r="C14" s="21">
        <v>12</v>
      </c>
      <c r="D14" t="s">
        <v>22</v>
      </c>
      <c r="E14" s="1">
        <v>400</v>
      </c>
      <c r="F14" s="3">
        <f>Таблица2[[#This Row],[К-сть, шт. ]]*Таблица2[[#This Row],[ціна грн]]</f>
        <v>4800</v>
      </c>
    </row>
    <row r="15" spans="1:6" ht="18" customHeight="1">
      <c r="A15" s="21"/>
      <c r="B15" s="6"/>
      <c r="C15" s="21"/>
      <c r="D15" s="1"/>
      <c r="E15" s="1"/>
      <c r="F15" s="1"/>
    </row>
    <row r="16" spans="1:6" ht="18.75">
      <c r="A16" s="21"/>
      <c r="B16" s="43" t="s">
        <v>80</v>
      </c>
      <c r="C16" s="23"/>
      <c r="D16" s="1"/>
      <c r="E16" s="1"/>
      <c r="F16" s="1"/>
    </row>
    <row r="17" spans="1:6">
      <c r="A17" s="21">
        <v>1</v>
      </c>
      <c r="B17" s="1" t="s">
        <v>50</v>
      </c>
      <c r="C17" s="21">
        <v>3</v>
      </c>
      <c r="D17" s="1" t="s">
        <v>52</v>
      </c>
      <c r="E17" s="1">
        <v>400</v>
      </c>
      <c r="F17" s="3">
        <f>Таблица2[[#This Row],[К-сть, шт. ]]*Таблица2[[#This Row],[ціна грн]]</f>
        <v>1200</v>
      </c>
    </row>
    <row r="18" spans="1:6">
      <c r="A18" s="21">
        <v>2</v>
      </c>
      <c r="B18" s="1" t="s">
        <v>51</v>
      </c>
      <c r="C18" s="21">
        <v>3</v>
      </c>
      <c r="D18" s="1" t="s">
        <v>52</v>
      </c>
      <c r="E18" s="1">
        <v>400</v>
      </c>
      <c r="F18" s="3">
        <f>Таблица2[[#This Row],[К-сть, шт. ]]*Таблица2[[#This Row],[ціна грн]]</f>
        <v>1200</v>
      </c>
    </row>
    <row r="19" spans="1:6">
      <c r="A19" s="21">
        <v>3</v>
      </c>
      <c r="B19" s="1" t="s">
        <v>71</v>
      </c>
      <c r="C19" s="21">
        <v>3</v>
      </c>
      <c r="D19" s="1" t="s">
        <v>52</v>
      </c>
      <c r="E19" s="1">
        <v>400</v>
      </c>
      <c r="F19" s="3">
        <f>Таблица2[[#This Row],[К-сть, шт. ]]*Таблица2[[#This Row],[ціна грн]]</f>
        <v>1200</v>
      </c>
    </row>
    <row r="20" spans="1:6">
      <c r="A20" s="21"/>
      <c r="C20" s="21"/>
      <c r="D20" s="1"/>
      <c r="E20" s="1"/>
      <c r="F20" s="1"/>
    </row>
    <row r="21" spans="1:6" ht="18.75">
      <c r="A21" s="21"/>
      <c r="B21" s="2" t="s">
        <v>7</v>
      </c>
      <c r="C21" s="21"/>
      <c r="D21" s="1"/>
      <c r="E21" s="1"/>
      <c r="F21" s="1"/>
    </row>
    <row r="22" spans="1:6">
      <c r="A22" s="21">
        <v>1</v>
      </c>
      <c r="B22" s="1" t="s">
        <v>93</v>
      </c>
      <c r="C22" s="21">
        <v>1</v>
      </c>
      <c r="D22" s="1" t="s">
        <v>21</v>
      </c>
      <c r="E22" s="1">
        <v>5000</v>
      </c>
      <c r="F22" s="1">
        <f>Таблица2[[#This Row],[К-сть, шт. ]]*Таблица2[[#This Row],[ціна грн]]</f>
        <v>5000</v>
      </c>
    </row>
    <row r="23" spans="1:6">
      <c r="A23" s="21"/>
      <c r="B23" s="1"/>
      <c r="C23" s="21"/>
      <c r="D23" s="1"/>
      <c r="E23" s="1"/>
      <c r="F23" s="1"/>
    </row>
    <row r="24" spans="1:6">
      <c r="A24" s="21"/>
      <c r="B24" s="10" t="s">
        <v>15</v>
      </c>
      <c r="C24" s="21"/>
      <c r="D24" s="1"/>
      <c r="E24" s="1"/>
      <c r="F24" s="1"/>
    </row>
    <row r="25" spans="1:6">
      <c r="A25" s="21">
        <v>1</v>
      </c>
      <c r="B25" s="11" t="s">
        <v>54</v>
      </c>
      <c r="C25" s="21">
        <v>1</v>
      </c>
      <c r="D25" s="1" t="s">
        <v>48</v>
      </c>
      <c r="E25" s="1">
        <v>2000</v>
      </c>
      <c r="F25" s="3">
        <f>Таблица2[[#This Row],[К-сть, шт. ]]*Таблица2[[#This Row],[ціна грн]]</f>
        <v>2000</v>
      </c>
    </row>
    <row r="26" spans="1:6">
      <c r="A26" s="21">
        <v>3</v>
      </c>
      <c r="B26" s="11" t="s">
        <v>55</v>
      </c>
      <c r="C26" s="21">
        <v>1</v>
      </c>
      <c r="D26" s="1" t="s">
        <v>17</v>
      </c>
      <c r="E26" s="1">
        <v>600</v>
      </c>
      <c r="F26" s="3">
        <f>Таблица2[[#This Row],[К-сть, шт. ]]*Таблица2[[#This Row],[ціна грн]]</f>
        <v>600</v>
      </c>
    </row>
    <row r="27" spans="1:6">
      <c r="A27" s="21">
        <v>4</v>
      </c>
      <c r="B27" s="11" t="s">
        <v>19</v>
      </c>
      <c r="C27" s="21">
        <v>1</v>
      </c>
      <c r="D27" s="1" t="s">
        <v>27</v>
      </c>
      <c r="E27" s="1">
        <v>600</v>
      </c>
      <c r="F27" s="1">
        <f>Лист1!$E27*Лист1!$C27</f>
        <v>600</v>
      </c>
    </row>
    <row r="28" spans="1:6">
      <c r="A28" s="21">
        <v>5</v>
      </c>
      <c r="B28" s="11" t="s">
        <v>89</v>
      </c>
      <c r="C28" s="21">
        <v>1</v>
      </c>
      <c r="D28" s="1" t="s">
        <v>18</v>
      </c>
      <c r="E28" s="1">
        <v>800</v>
      </c>
      <c r="F28" s="3">
        <f>Таблица2[[#This Row],[К-сть, шт. ]]*Таблица2[[#This Row],[ціна грн]]</f>
        <v>800</v>
      </c>
    </row>
    <row r="29" spans="1:6">
      <c r="A29" s="21"/>
      <c r="B29" s="1"/>
      <c r="C29" s="21"/>
      <c r="D29" s="1"/>
      <c r="E29" s="1"/>
      <c r="F29" s="3"/>
    </row>
    <row r="30" spans="1:6">
      <c r="A30" s="21"/>
      <c r="B30" s="5" t="s">
        <v>8</v>
      </c>
      <c r="C30" s="21"/>
      <c r="D30" s="1"/>
      <c r="E30" s="1"/>
      <c r="F30" s="1"/>
    </row>
    <row r="31" spans="1:6">
      <c r="A31" s="21">
        <v>1</v>
      </c>
      <c r="B31" s="1" t="s">
        <v>11</v>
      </c>
      <c r="C31" s="21">
        <v>6</v>
      </c>
      <c r="D31" s="1" t="s">
        <v>56</v>
      </c>
      <c r="E31" s="1">
        <v>300</v>
      </c>
      <c r="F31" s="1">
        <f>Лист1!$E31*Лист1!$C31</f>
        <v>1800</v>
      </c>
    </row>
    <row r="32" spans="1:6">
      <c r="A32" s="21"/>
      <c r="B32" s="9"/>
      <c r="C32" s="21"/>
      <c r="D32" s="1"/>
      <c r="E32" s="1"/>
      <c r="F32" s="1"/>
    </row>
    <row r="33" spans="1:6">
      <c r="A33" s="21">
        <v>1</v>
      </c>
      <c r="B33" s="5" t="s">
        <v>9</v>
      </c>
      <c r="C33" s="21">
        <v>8</v>
      </c>
      <c r="D33" s="1" t="s">
        <v>43</v>
      </c>
      <c r="E33" s="1">
        <v>100</v>
      </c>
      <c r="F33" s="1">
        <f>Лист1!$E33*Лист1!$C33</f>
        <v>800</v>
      </c>
    </row>
    <row r="34" spans="1:6">
      <c r="A34" s="21"/>
      <c r="B34" s="1"/>
      <c r="C34" s="21"/>
      <c r="D34" s="1"/>
      <c r="E34" s="1"/>
      <c r="F34" s="1"/>
    </row>
    <row r="35" spans="1:6" ht="18.75">
      <c r="A35" s="21"/>
      <c r="B35" s="2" t="s">
        <v>10</v>
      </c>
      <c r="C35" s="21"/>
      <c r="D35" s="1"/>
      <c r="E35" s="1"/>
      <c r="F35" s="3"/>
    </row>
    <row r="36" spans="1:6">
      <c r="A36" s="21">
        <v>1</v>
      </c>
      <c r="B36" s="1" t="s">
        <v>47</v>
      </c>
      <c r="C36" s="21">
        <v>2</v>
      </c>
      <c r="D36" s="1" t="s">
        <v>42</v>
      </c>
      <c r="E36" s="1">
        <v>500</v>
      </c>
      <c r="F36" s="3">
        <f>Таблица2[[#This Row],[К-сть, шт. ]]*Таблица2[[#This Row],[ціна грн]]</f>
        <v>1000</v>
      </c>
    </row>
    <row r="37" spans="1:6">
      <c r="A37" s="21">
        <v>2</v>
      </c>
      <c r="B37" s="1" t="s">
        <v>62</v>
      </c>
      <c r="C37" s="21">
        <v>4</v>
      </c>
      <c r="D37" s="1" t="s">
        <v>63</v>
      </c>
      <c r="E37" s="1">
        <v>150</v>
      </c>
      <c r="F37" s="3">
        <f>Таблица2[[#This Row],[К-сть, шт. ]]*Таблица2[[#This Row],[ціна грн]]</f>
        <v>600</v>
      </c>
    </row>
    <row r="38" spans="1:6">
      <c r="A38" s="21">
        <v>3</v>
      </c>
      <c r="B38" s="1" t="s">
        <v>57</v>
      </c>
      <c r="C38" s="21">
        <v>1</v>
      </c>
      <c r="D38" s="1" t="s">
        <v>63</v>
      </c>
      <c r="E38" s="1">
        <v>100</v>
      </c>
      <c r="F38" s="3">
        <f>Таблица2[[#This Row],[К-сть, шт. ]]*Таблица2[[#This Row],[ціна грн]]</f>
        <v>100</v>
      </c>
    </row>
    <row r="39" spans="1:6">
      <c r="A39" s="21">
        <v>4</v>
      </c>
      <c r="B39" s="1" t="s">
        <v>88</v>
      </c>
      <c r="C39" s="21">
        <v>1</v>
      </c>
      <c r="D39" s="1" t="s">
        <v>63</v>
      </c>
      <c r="E39" s="1">
        <v>150</v>
      </c>
      <c r="F39" s="3">
        <f>Таблица2[[#This Row],[К-сть, шт. ]]*Таблица2[[#This Row],[ціна грн]]</f>
        <v>150</v>
      </c>
    </row>
    <row r="40" spans="1:6">
      <c r="A40" s="21">
        <v>5</v>
      </c>
      <c r="B40" s="1" t="s">
        <v>58</v>
      </c>
      <c r="C40" s="21">
        <v>3</v>
      </c>
      <c r="D40" s="1" t="s">
        <v>64</v>
      </c>
      <c r="E40" s="1">
        <v>100</v>
      </c>
      <c r="F40" s="3">
        <f>Таблица2[[#This Row],[К-сть, шт. ]]*Таблица2[[#This Row],[ціна грн]]</f>
        <v>300</v>
      </c>
    </row>
    <row r="41" spans="1:6">
      <c r="A41" s="21">
        <v>6</v>
      </c>
      <c r="B41" s="1" t="s">
        <v>59</v>
      </c>
      <c r="C41" s="21">
        <v>2</v>
      </c>
      <c r="D41" s="1" t="s">
        <v>63</v>
      </c>
      <c r="E41" s="1">
        <v>100</v>
      </c>
      <c r="F41" s="3">
        <f>Таблица2[[#This Row],[К-сть, шт. ]]*Таблица2[[#This Row],[ціна грн]]</f>
        <v>200</v>
      </c>
    </row>
    <row r="42" spans="1:6">
      <c r="A42" s="21">
        <v>7</v>
      </c>
      <c r="B42" s="1" t="s">
        <v>60</v>
      </c>
      <c r="C42" s="21">
        <v>1</v>
      </c>
      <c r="D42" s="1" t="s">
        <v>63</v>
      </c>
      <c r="E42" s="1">
        <v>150</v>
      </c>
      <c r="F42" s="3">
        <f>Таблица2[[#This Row],[К-сть, шт. ]]*Таблица2[[#This Row],[ціна грн]]</f>
        <v>150</v>
      </c>
    </row>
    <row r="43" spans="1:6">
      <c r="A43" s="21">
        <v>8</v>
      </c>
      <c r="B43" s="1" t="s">
        <v>61</v>
      </c>
      <c r="C43" s="21">
        <v>3</v>
      </c>
      <c r="D43" s="1" t="s">
        <v>63</v>
      </c>
      <c r="E43" s="1">
        <v>100</v>
      </c>
      <c r="F43" s="3">
        <f>Таблица2[[#This Row],[К-сть, шт. ]]*Таблица2[[#This Row],[ціна грн]]</f>
        <v>300</v>
      </c>
    </row>
    <row r="44" spans="1:6" ht="18.75">
      <c r="A44" s="35"/>
      <c r="B44" s="36"/>
      <c r="C44" s="35"/>
      <c r="D44" s="38"/>
      <c r="E44" s="41" t="s">
        <v>3</v>
      </c>
      <c r="F44" s="42">
        <f>SUBTOTAL(109,F11:F43)</f>
        <v>29200</v>
      </c>
    </row>
    <row r="45" spans="1:6">
      <c r="A45" s="21"/>
      <c r="B45" s="1"/>
      <c r="C45" s="21"/>
      <c r="D45" s="1"/>
      <c r="E45" s="1"/>
      <c r="F45" s="3"/>
    </row>
    <row r="46" spans="1:6" ht="21">
      <c r="A46" s="21"/>
      <c r="B46" s="55" t="s">
        <v>38</v>
      </c>
      <c r="C46" s="21"/>
      <c r="D46" s="1"/>
      <c r="E46" s="1"/>
      <c r="F46" s="3"/>
    </row>
    <row r="47" spans="1:6">
      <c r="A47" s="21">
        <v>1</v>
      </c>
      <c r="B47" s="57" t="s">
        <v>81</v>
      </c>
      <c r="C47" s="21">
        <v>8</v>
      </c>
      <c r="D47" s="1" t="s">
        <v>39</v>
      </c>
      <c r="E47" s="1">
        <v>800</v>
      </c>
      <c r="F47" s="3">
        <f>Таблица2[[#This Row],[К-сть, шт. ]]*Таблица2[[#This Row],[ціна грн]]</f>
        <v>6400</v>
      </c>
    </row>
    <row r="48" spans="1:6">
      <c r="A48" s="21">
        <v>2</v>
      </c>
      <c r="B48" s="1" t="s">
        <v>86</v>
      </c>
      <c r="C48" s="21">
        <v>8</v>
      </c>
      <c r="D48" s="1" t="s">
        <v>40</v>
      </c>
      <c r="E48" s="1">
        <v>800</v>
      </c>
      <c r="F48" s="3">
        <f>Таблица2[[#This Row],[К-сть, шт. ]]*Таблица2[[#This Row],[ціна грн]]</f>
        <v>6400</v>
      </c>
    </row>
    <row r="49" spans="1:6">
      <c r="A49" s="21">
        <v>3</v>
      </c>
      <c r="B49" s="1" t="s">
        <v>65</v>
      </c>
      <c r="C49" s="21">
        <v>2</v>
      </c>
      <c r="D49" s="1" t="s">
        <v>66</v>
      </c>
      <c r="E49" s="1">
        <v>300</v>
      </c>
      <c r="F49" s="3">
        <f>Таблица2[[#This Row],[К-сть, шт. ]]*Таблица2[[#This Row],[ціна грн]]</f>
        <v>600</v>
      </c>
    </row>
    <row r="50" spans="1:6">
      <c r="A50" s="21">
        <v>4</v>
      </c>
      <c r="B50" s="1" t="s">
        <v>82</v>
      </c>
      <c r="C50" s="21">
        <v>12</v>
      </c>
      <c r="D50" s="1" t="s">
        <v>20</v>
      </c>
      <c r="E50" s="1">
        <v>200</v>
      </c>
      <c r="F50" s="3">
        <f>Таблица2[[#This Row],[К-сть, шт. ]]*Таблица2[[#This Row],[ціна грн]]</f>
        <v>2400</v>
      </c>
    </row>
    <row r="51" spans="1:6">
      <c r="A51" s="21">
        <v>5</v>
      </c>
      <c r="B51" s="57" t="s">
        <v>83</v>
      </c>
      <c r="C51" s="21">
        <v>1</v>
      </c>
      <c r="D51" s="1" t="s">
        <v>41</v>
      </c>
      <c r="E51" s="1">
        <v>400</v>
      </c>
      <c r="F51" s="3">
        <f>Таблица2[[#This Row],[К-сть, шт. ]]*Таблица2[[#This Row],[ціна грн]]</f>
        <v>400</v>
      </c>
    </row>
    <row r="52" spans="1:6">
      <c r="A52" s="21">
        <v>6</v>
      </c>
      <c r="B52" s="26" t="s">
        <v>84</v>
      </c>
      <c r="C52" s="21">
        <v>8</v>
      </c>
      <c r="D52" s="1" t="s">
        <v>67</v>
      </c>
      <c r="E52" s="1">
        <v>150</v>
      </c>
      <c r="F52" s="3">
        <f>Таблица2[[#This Row],[К-сть, шт. ]]*Таблица2[[#This Row],[ціна грн]]</f>
        <v>1200</v>
      </c>
    </row>
    <row r="53" spans="1:6">
      <c r="A53" s="21">
        <v>7</v>
      </c>
      <c r="B53" s="1" t="s">
        <v>85</v>
      </c>
      <c r="C53" s="21">
        <v>8</v>
      </c>
      <c r="D53" s="1" t="s">
        <v>87</v>
      </c>
      <c r="E53" s="1">
        <v>300</v>
      </c>
      <c r="F53" s="3">
        <f>Таблица2[[#This Row],[К-сть, шт. ]]*Таблица2[[#This Row],[ціна грн]]</f>
        <v>2400</v>
      </c>
    </row>
    <row r="54" spans="1:6" ht="18.75">
      <c r="A54" s="35"/>
      <c r="B54" s="36"/>
      <c r="C54" s="35"/>
      <c r="D54" s="36"/>
      <c r="E54" s="41" t="s">
        <v>3</v>
      </c>
      <c r="F54" s="37">
        <f>SUBTOTAL(109,F47:F53)</f>
        <v>19800</v>
      </c>
    </row>
    <row r="55" spans="1:6" ht="18.75">
      <c r="A55" s="21"/>
      <c r="B55" s="1"/>
      <c r="C55" s="21"/>
      <c r="D55" s="1"/>
      <c r="E55" s="2"/>
      <c r="F55" s="4"/>
    </row>
    <row r="56" spans="1:6" ht="21">
      <c r="A56" s="21"/>
      <c r="B56" s="56" t="s">
        <v>72</v>
      </c>
      <c r="C56" s="21"/>
      <c r="D56" s="1"/>
      <c r="E56" s="1"/>
      <c r="F56" s="3"/>
    </row>
    <row r="57" spans="1:6" ht="18.75">
      <c r="A57" s="21">
        <v>1</v>
      </c>
      <c r="B57" s="24" t="s">
        <v>68</v>
      </c>
      <c r="C57" s="21">
        <v>1</v>
      </c>
      <c r="D57" s="1" t="s">
        <v>69</v>
      </c>
      <c r="E57" s="1">
        <v>24000</v>
      </c>
      <c r="F57" s="3">
        <f>Таблица2[[#This Row],[К-сть, шт. ]]*Таблица2[[#This Row],[ціна грн]]</f>
        <v>24000</v>
      </c>
    </row>
    <row r="58" spans="1:6" ht="18.75">
      <c r="A58" s="35"/>
      <c r="B58" s="36"/>
      <c r="C58" s="35"/>
      <c r="D58" s="36"/>
      <c r="E58" s="39" t="s">
        <v>3</v>
      </c>
      <c r="F58" s="37">
        <f>SUBTOTAL(109,F57:F57)</f>
        <v>24000</v>
      </c>
    </row>
    <row r="59" spans="1:6" ht="18.75">
      <c r="A59" s="21"/>
      <c r="B59" s="1"/>
      <c r="C59" s="21"/>
      <c r="D59" s="1"/>
      <c r="E59" s="40"/>
      <c r="F59" s="4"/>
    </row>
    <row r="60" spans="1:6" ht="21">
      <c r="A60" s="58"/>
      <c r="B60" s="59"/>
      <c r="C60" s="58"/>
      <c r="D60" s="60" t="s">
        <v>16</v>
      </c>
      <c r="E60" s="61"/>
      <c r="F60" s="62">
        <f>F44+F54+F58</f>
        <v>73000</v>
      </c>
    </row>
    <row r="61" spans="1:6" ht="18.75">
      <c r="A61" s="21"/>
      <c r="B61" s="1"/>
      <c r="C61" s="21"/>
      <c r="D61" s="12"/>
      <c r="E61" s="53" t="s">
        <v>95</v>
      </c>
      <c r="F61" s="29">
        <v>21900</v>
      </c>
    </row>
    <row r="62" spans="1:6" ht="21">
      <c r="A62" s="58"/>
      <c r="B62" s="59"/>
      <c r="C62" s="58"/>
      <c r="D62" s="63" t="s">
        <v>77</v>
      </c>
      <c r="E62" s="64"/>
      <c r="F62" s="62">
        <f>F60-F61</f>
        <v>51100</v>
      </c>
    </row>
    <row r="63" spans="1:6" ht="21">
      <c r="A63" s="21"/>
      <c r="B63" s="25" t="s">
        <v>34</v>
      </c>
      <c r="C63" s="47"/>
      <c r="D63" s="1"/>
      <c r="E63" s="1"/>
      <c r="F63" s="3"/>
    </row>
    <row r="64" spans="1:6">
      <c r="A64" s="21">
        <v>1</v>
      </c>
      <c r="B64" s="1" t="s">
        <v>28</v>
      </c>
      <c r="C64" s="21">
        <v>3</v>
      </c>
      <c r="D64" s="1" t="s">
        <v>49</v>
      </c>
      <c r="E64" s="1">
        <v>2000</v>
      </c>
      <c r="F64" s="3">
        <f>Таблица2[[#This Row],[К-сть, шт. ]]*Таблица2[[#This Row],[ціна грн]]</f>
        <v>6000</v>
      </c>
    </row>
    <row r="65" spans="1:6">
      <c r="A65" s="21">
        <v>2</v>
      </c>
      <c r="B65" s="1" t="s">
        <v>29</v>
      </c>
      <c r="C65" s="21">
        <v>3</v>
      </c>
      <c r="D65" s="1" t="s">
        <v>35</v>
      </c>
      <c r="E65" s="1">
        <v>2000</v>
      </c>
      <c r="F65" s="3">
        <f>Таблица2[[#This Row],[К-сть, шт. ]]*Таблица2[[#This Row],[ціна грн]]</f>
        <v>6000</v>
      </c>
    </row>
    <row r="66" spans="1:6">
      <c r="A66" s="21">
        <v>3</v>
      </c>
      <c r="B66" s="1" t="s">
        <v>73</v>
      </c>
      <c r="C66" s="21">
        <v>14</v>
      </c>
      <c r="D66" s="1" t="s">
        <v>74</v>
      </c>
      <c r="E66" s="1">
        <v>250</v>
      </c>
      <c r="F66" s="3">
        <f>Лист1!$E66*Лист1!$C66</f>
        <v>3500</v>
      </c>
    </row>
    <row r="67" spans="1:6">
      <c r="A67" s="21">
        <v>4</v>
      </c>
      <c r="B67" s="1" t="s">
        <v>32</v>
      </c>
      <c r="C67" s="21">
        <v>2</v>
      </c>
      <c r="D67" s="1" t="s">
        <v>33</v>
      </c>
      <c r="E67" s="1">
        <v>4000</v>
      </c>
      <c r="F67" s="3">
        <f>Лист1!$E67*Лист1!$C67</f>
        <v>8000</v>
      </c>
    </row>
    <row r="68" spans="1:6">
      <c r="A68" s="21">
        <v>5</v>
      </c>
      <c r="B68" s="1" t="s">
        <v>32</v>
      </c>
      <c r="C68" s="21">
        <v>2</v>
      </c>
      <c r="D68" s="1" t="s">
        <v>70</v>
      </c>
      <c r="E68" s="1">
        <v>2000</v>
      </c>
      <c r="F68" s="3">
        <f>Таблица2[[#This Row],[К-сть, шт. ]]*Таблица2[[#This Row],[ціна грн]]</f>
        <v>4000</v>
      </c>
    </row>
    <row r="69" spans="1:6">
      <c r="A69" s="21">
        <v>6</v>
      </c>
      <c r="B69" s="1" t="s">
        <v>75</v>
      </c>
      <c r="C69" s="21">
        <v>4</v>
      </c>
      <c r="D69" s="1" t="s">
        <v>76</v>
      </c>
      <c r="E69" s="1">
        <v>600</v>
      </c>
      <c r="F69" s="3">
        <f>Таблица2[[#This Row],[К-сть, шт. ]]*Таблица2[[#This Row],[ціна грн]]</f>
        <v>2400</v>
      </c>
    </row>
    <row r="70" spans="1:6" ht="18.75">
      <c r="A70" s="44"/>
      <c r="B70" s="45"/>
      <c r="C70" s="44"/>
      <c r="D70" s="45"/>
      <c r="E70" s="54" t="s">
        <v>78</v>
      </c>
      <c r="F70" s="46">
        <f>SUM(F64:F69)</f>
        <v>29900</v>
      </c>
    </row>
    <row r="71" spans="1:6" ht="23.25">
      <c r="A71" s="31"/>
      <c r="B71" s="30"/>
      <c r="C71" s="31"/>
      <c r="D71" s="32" t="s">
        <v>12</v>
      </c>
      <c r="E71" s="33" t="s">
        <v>30</v>
      </c>
      <c r="F71" s="34">
        <f>F62+F70</f>
        <v>81000</v>
      </c>
    </row>
    <row r="72" spans="1:6" ht="18.75">
      <c r="C72" s="23"/>
      <c r="E72" s="27" t="s">
        <v>79</v>
      </c>
      <c r="F72" s="28">
        <v>8100</v>
      </c>
    </row>
    <row r="73" spans="1:6" ht="23.25">
      <c r="A73" s="48"/>
      <c r="B73" s="48"/>
      <c r="C73" s="49"/>
      <c r="D73" s="50" t="s">
        <v>13</v>
      </c>
      <c r="E73" s="51" t="s">
        <v>31</v>
      </c>
      <c r="F73" s="52">
        <f>F71+F72</f>
        <v>89100</v>
      </c>
    </row>
  </sheetData>
  <phoneticPr fontId="1" type="noConversion"/>
  <hyperlinks>
    <hyperlink ref="C5" r:id="rId1"/>
  </hyperlinks>
  <pageMargins left="0.74803149606299213" right="0.74803149606299213" top="0.98425196850393704" bottom="0.98425196850393704" header="0.51181102362204722" footer="0.51181102362204722"/>
  <pageSetup paperSize="9" scale="76" fitToHeight="4" orientation="landscape" horizontalDpi="4294967292" verticalDpi="4294967292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Estreya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Olexandr Kobileckyi</dc:creator>
  <cp:lastModifiedBy>Roman</cp:lastModifiedBy>
  <cp:lastPrinted>2017-01-24T10:54:22Z</cp:lastPrinted>
  <dcterms:created xsi:type="dcterms:W3CDTF">2015-06-25T16:22:56Z</dcterms:created>
  <dcterms:modified xsi:type="dcterms:W3CDTF">2019-07-02T08:39:11Z</dcterms:modified>
</cp:coreProperties>
</file>